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5\"/>
    </mc:Choice>
  </mc:AlternateContent>
  <bookViews>
    <workbookView xWindow="408" yWindow="96" windowWidth="8412" windowHeight="4968"/>
  </bookViews>
  <sheets>
    <sheet name="Model" sheetId="1" r:id="rId1"/>
  </sheets>
  <definedNames>
    <definedName name="Arc_Capacity">Model!$I$6:$I$31</definedName>
    <definedName name="Cost_matrix">Model!#REF!</definedName>
    <definedName name="Customer_demand">Model!$N$18:$N$19</definedName>
    <definedName name="Customer_net_inflow">Model!$L$18:$L$19</definedName>
    <definedName name="Destination">Model!$B$6:$B$31</definedName>
    <definedName name="Flow">Model!$G$6:$G$31</definedName>
    <definedName name="Lower_bound">Model!$E$6:$E$31</definedName>
    <definedName name="Origin">Model!$A$6:$A$31</definedName>
    <definedName name="Plant_capacity">Model!$N$7:$N$9</definedName>
    <definedName name="Plant_net_outflow">Model!$L$7:$L$9</definedName>
    <definedName name="_xlnm.Print_Area" localSheetId="0">Model!$A$1:$S$34</definedName>
    <definedName name="solver_adj" localSheetId="0" hidden="1">Model!$G$6:$G$31</definedName>
    <definedName name="solver_cvg" localSheetId="0" hidden="1">0.0001</definedName>
    <definedName name="solver_drv" localSheetId="0" hidden="1">1</definedName>
    <definedName name="solver_eng" localSheetId="0" hidden="1">2</definedName>
    <definedName name="solver_est" localSheetId="0" hidden="1">1</definedName>
    <definedName name="solver_ibd" localSheetId="0" hidden="1">2</definedName>
    <definedName name="solver_itr" localSheetId="0" hidden="1">1000</definedName>
    <definedName name="solver_lhs1" localSheetId="0" hidden="1">Model!$L$18:$L$19</definedName>
    <definedName name="solver_lhs2" localSheetId="0" hidden="1">Model!$G$6:$G$31</definedName>
    <definedName name="solver_lhs3" localSheetId="0" hidden="1">Model!$G$6:$G$31</definedName>
    <definedName name="solver_lhs4" localSheetId="0" hidden="1">Model!$L$7:$L$9</definedName>
    <definedName name="solver_lhs5" localSheetId="0" hidden="1">Model!$L$13:$L$14</definedName>
    <definedName name="solver_lin" localSheetId="0" hidden="1">1</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neg" localSheetId="0" hidden="1">1</definedName>
    <definedName name="solver_nod" localSheetId="0" hidden="1">5000</definedName>
    <definedName name="solver_num" localSheetId="0" hidden="1">5</definedName>
    <definedName name="solver_nwt" localSheetId="0" hidden="1">1</definedName>
    <definedName name="solver_ofx" localSheetId="0" hidden="1">2</definedName>
    <definedName name="solver_opt" localSheetId="0" hidden="1">Model!$B$34</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3</definedName>
    <definedName name="solver_rel2" localSheetId="0" hidden="1">1</definedName>
    <definedName name="solver_rel3" localSheetId="0" hidden="1">3</definedName>
    <definedName name="solver_rel4" localSheetId="0" hidden="1">1</definedName>
    <definedName name="solver_rel5" localSheetId="0" hidden="1">2</definedName>
    <definedName name="solver_reo" localSheetId="0" hidden="1">2</definedName>
    <definedName name="solver_rep" localSheetId="0" hidden="1">2</definedName>
    <definedName name="solver_rhs1" localSheetId="0" hidden="1">Customer_demand</definedName>
    <definedName name="solver_rhs2" localSheetId="0" hidden="1">Arc_Capacity</definedName>
    <definedName name="solver_rhs3" localSheetId="0" hidden="1">Lower_bound</definedName>
    <definedName name="solver_rhs4" localSheetId="0" hidden="1">Plant_capacity</definedName>
    <definedName name="solver_rhs5" localSheetId="0" hidden="1">0</definedName>
    <definedName name="solver_rlx" localSheetId="0" hidden="1">2</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ol" localSheetId="0" hidden="1">0.05</definedName>
    <definedName name="solver_typ" localSheetId="0" hidden="1">2</definedName>
    <definedName name="solver_val" localSheetId="0" hidden="1">0</definedName>
    <definedName name="solver_ver" localSheetId="0" hidden="1">2</definedName>
    <definedName name="Total_cost">Model!$B$34</definedName>
    <definedName name="Unit_Cost">Model!$C$6:$C$31</definedName>
    <definedName name="Warehouse_net_outflow">Model!$L$13:$L$14</definedName>
  </definedNames>
  <calcPr calcId="152511" iterate="1" iterateDelta="1.0000000000000001E-5"/>
</workbook>
</file>

<file path=xl/calcChain.xml><?xml version="1.0" encoding="utf-8"?>
<calcChain xmlns="http://schemas.openxmlformats.org/spreadsheetml/2006/main">
  <c r="L18" i="1" l="1"/>
  <c r="L19" i="1"/>
  <c r="L13" i="1"/>
  <c r="L14" i="1"/>
  <c r="L7" i="1"/>
  <c r="L8" i="1"/>
  <c r="L9" i="1"/>
  <c r="B34" i="1"/>
</calcChain>
</file>

<file path=xl/sharedStrings.xml><?xml version="1.0" encoding="utf-8"?>
<sst xmlns="http://schemas.openxmlformats.org/spreadsheetml/2006/main" count="83" uniqueCount="25">
  <si>
    <t>Total cost</t>
  </si>
  <si>
    <t>=</t>
  </si>
  <si>
    <t>&lt;=</t>
  </si>
  <si>
    <t>&gt;=</t>
  </si>
  <si>
    <t>Origin</t>
  </si>
  <si>
    <t>Destination</t>
  </si>
  <si>
    <t>Flow</t>
  </si>
  <si>
    <t>Node balance constraints</t>
  </si>
  <si>
    <t>Node</t>
  </si>
  <si>
    <t>Required</t>
  </si>
  <si>
    <t>Plant constraints</t>
  </si>
  <si>
    <t>Warehouse constraints</t>
  </si>
  <si>
    <t>Customer constraints</t>
  </si>
  <si>
    <t>Unit Cost</t>
  </si>
  <si>
    <t>Arc Capacity</t>
  </si>
  <si>
    <t>RedBrand shipping model</t>
  </si>
  <si>
    <t>Inputs</t>
  </si>
  <si>
    <t>Plant net outflow</t>
  </si>
  <si>
    <t>Plant capacity</t>
  </si>
  <si>
    <t>Warehouse net outflow</t>
  </si>
  <si>
    <t>Customer net inflow</t>
  </si>
  <si>
    <t>Customer demand</t>
  </si>
  <si>
    <t>Network structure, flows, and arc capacity constraints</t>
  </si>
  <si>
    <t>Objective to minimize</t>
  </si>
  <si>
    <t>Lower bound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</si>
</sst>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quot;$&quot;#,##0"/>
  </numFmts>
  <fonts count="3" x14ac:knownFonts="1">
    <font>
      <sz val="11"/>
      <name val="Calibri"/>
      <family val="2"/>
    </font>
    <font>
      <b/>
      <sz val="11"/>
      <name val="Calibri"/>
      <family val="2"/>
    </font>
    <font>
      <sz val="11"/>
      <name val="Calibri"/>
      <family val="2"/>
    </font>
  </fonts>
  <fills count="5">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1">
    <xf numFmtId="0" fontId="0" fillId="0" borderId="0"/>
  </cellStyleXfs>
  <cellXfs count="17">
    <xf numFmtId="0" fontId="0" fillId="0" borderId="0" xfId="0"/>
    <xf numFmtId="0" fontId="1" fillId="0" borderId="0" xfId="0" applyFont="1"/>
    <xf numFmtId="0" fontId="2" fillId="0" borderId="0" xfId="0" applyFont="1"/>
    <xf numFmtId="0" fontId="2" fillId="0" borderId="0" xfId="0" applyFont="1" applyFill="1"/>
    <xf numFmtId="0" fontId="2" fillId="0" borderId="0" xfId="0" applyNumberFormat="1" applyFont="1"/>
    <xf numFmtId="0" fontId="2" fillId="0" borderId="0" xfId="0" applyFont="1" applyAlignment="1">
      <alignment horizontal="right"/>
    </xf>
    <xf numFmtId="0" fontId="2" fillId="0" borderId="0" xfId="0" applyFont="1" applyFill="1" applyAlignment="1">
      <alignment horizontal="right"/>
    </xf>
    <xf numFmtId="0" fontId="2" fillId="2" borderId="0" xfId="0" applyFont="1" applyFill="1" applyBorder="1"/>
    <xf numFmtId="0" fontId="2" fillId="0" borderId="0" xfId="0" applyFont="1" applyFill="1" applyBorder="1"/>
    <xf numFmtId="0" fontId="2" fillId="0" borderId="0" xfId="0" applyFont="1" applyFill="1" applyBorder="1" applyAlignment="1">
      <alignment horizontal="center"/>
    </xf>
    <xf numFmtId="1" fontId="2" fillId="3" borderId="0" xfId="0" applyNumberFormat="1" applyFont="1" applyFill="1" applyBorder="1"/>
    <xf numFmtId="0" fontId="2" fillId="0" borderId="0" xfId="0" applyFont="1" applyAlignment="1">
      <alignment horizontal="center"/>
    </xf>
    <xf numFmtId="0" fontId="2" fillId="0" borderId="0" xfId="0" applyNumberFormat="1" applyFont="1" applyAlignment="1">
      <alignment horizontal="right"/>
    </xf>
    <xf numFmtId="0" fontId="2" fillId="0" borderId="0" xfId="0" applyNumberFormat="1" applyFont="1" applyAlignment="1">
      <alignment horizontal="center"/>
    </xf>
    <xf numFmtId="1" fontId="2" fillId="0" borderId="0" xfId="0" applyNumberFormat="1" applyFont="1"/>
    <xf numFmtId="0" fontId="2" fillId="0" borderId="0" xfId="0" applyFont="1" applyBorder="1"/>
    <xf numFmtId="164" fontId="2" fillId="4" borderId="0" xfId="0" applyNumberFormat="1" applyFont="1" applyFill="1" applyBorder="1"/>
  </cellXfs>
  <cellStyles count="1">
    <cellStyle name="Normal" xfId="0" builtinId="0"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539750</xdr:colOff>
      <xdr:row>20</xdr:row>
      <xdr:rowOff>25400</xdr:rowOff>
    </xdr:from>
    <xdr:to>
      <xdr:col>12</xdr:col>
      <xdr:colOff>608964</xdr:colOff>
      <xdr:row>26</xdr:row>
      <xdr:rowOff>17780</xdr:rowOff>
    </xdr:to>
    <xdr:sp macro="" textlink="">
      <xdr:nvSpPr>
        <xdr:cNvPr id="3" name="TextBox 2"/>
        <xdr:cNvSpPr txBox="1"/>
      </xdr:nvSpPr>
      <xdr:spPr>
        <a:xfrm>
          <a:off x="8140700" y="3263900"/>
          <a:ext cx="3031489" cy="96393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I randomly entered some lower bounds, some of which are 0, and some arc capacities, some of which are very large numbers (effectively meaning no arc capacity constraint). The rest is straightforward.</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Q34"/>
  <sheetViews>
    <sheetView tabSelected="1" workbookViewId="0"/>
  </sheetViews>
  <sheetFormatPr defaultColWidth="9.109375" defaultRowHeight="14.4" x14ac:dyDescent="0.3"/>
  <cols>
    <col min="1" max="1" width="20.109375" style="2" customWidth="1"/>
    <col min="2" max="2" width="16.109375" style="2" customWidth="1"/>
    <col min="3" max="3" width="12" style="2" customWidth="1"/>
    <col min="4" max="4" width="12" style="3" customWidth="1"/>
    <col min="5" max="6" width="12" style="2" customWidth="1"/>
    <col min="7" max="7" width="8.6640625" style="2" customWidth="1"/>
    <col min="8" max="8" width="9.44140625" style="2" customWidth="1"/>
    <col min="9" max="9" width="11.5546875" style="2" customWidth="1"/>
    <col min="10" max="10" width="12" style="2" customWidth="1"/>
    <col min="11" max="11" width="12.33203125" style="2" customWidth="1"/>
    <col min="12" max="12" width="20.109375" style="2" customWidth="1"/>
    <col min="13" max="13" width="10.5546875" style="2" customWidth="1"/>
    <col min="14" max="14" width="16.33203125" style="2" customWidth="1"/>
    <col min="15" max="15" width="9" style="2" customWidth="1"/>
    <col min="16" max="16" width="21.109375" style="2" customWidth="1"/>
    <col min="17" max="16384" width="9.109375" style="2"/>
  </cols>
  <sheetData>
    <row r="1" spans="1:17" x14ac:dyDescent="0.3">
      <c r="A1" s="1" t="s">
        <v>15</v>
      </c>
    </row>
    <row r="3" spans="1:17" x14ac:dyDescent="0.3">
      <c r="A3" s="1" t="s">
        <v>16</v>
      </c>
      <c r="P3" s="1"/>
    </row>
    <row r="4" spans="1:17" x14ac:dyDescent="0.3">
      <c r="A4" s="1" t="s">
        <v>22</v>
      </c>
      <c r="K4" s="1" t="s">
        <v>7</v>
      </c>
      <c r="L4" s="4"/>
      <c r="M4" s="4"/>
      <c r="O4" s="4"/>
      <c r="P4" s="4"/>
      <c r="Q4" s="4"/>
    </row>
    <row r="5" spans="1:17" x14ac:dyDescent="0.3">
      <c r="A5" s="5" t="s">
        <v>4</v>
      </c>
      <c r="B5" s="5" t="s">
        <v>5</v>
      </c>
      <c r="C5" s="5" t="s">
        <v>13</v>
      </c>
      <c r="D5" s="6"/>
      <c r="E5" s="5" t="s">
        <v>24</v>
      </c>
      <c r="F5" s="5"/>
      <c r="G5" s="5" t="s">
        <v>6</v>
      </c>
      <c r="I5" s="5" t="s">
        <v>14</v>
      </c>
      <c r="K5" s="2" t="s">
        <v>10</v>
      </c>
      <c r="O5" s="4"/>
      <c r="P5" s="4"/>
      <c r="Q5" s="4"/>
    </row>
    <row r="6" spans="1:17" x14ac:dyDescent="0.3">
      <c r="A6" s="2">
        <v>1</v>
      </c>
      <c r="B6" s="2">
        <v>2</v>
      </c>
      <c r="C6" s="7">
        <v>5</v>
      </c>
      <c r="D6" s="8"/>
      <c r="E6" s="7">
        <v>0</v>
      </c>
      <c r="F6" s="9" t="s">
        <v>2</v>
      </c>
      <c r="G6" s="10">
        <v>0</v>
      </c>
      <c r="H6" s="11" t="s">
        <v>2</v>
      </c>
      <c r="I6" s="7">
        <v>93</v>
      </c>
      <c r="K6" s="5" t="s">
        <v>8</v>
      </c>
      <c r="L6" s="12" t="s">
        <v>17</v>
      </c>
      <c r="M6" s="12"/>
      <c r="N6" s="5" t="s">
        <v>18</v>
      </c>
      <c r="O6" s="4"/>
      <c r="P6" s="4"/>
      <c r="Q6" s="4"/>
    </row>
    <row r="7" spans="1:17" x14ac:dyDescent="0.3">
      <c r="A7" s="2">
        <v>1</v>
      </c>
      <c r="B7" s="2">
        <v>3</v>
      </c>
      <c r="C7" s="7">
        <v>3</v>
      </c>
      <c r="D7" s="8"/>
      <c r="E7" s="7">
        <v>0</v>
      </c>
      <c r="F7" s="9" t="s">
        <v>2</v>
      </c>
      <c r="G7" s="10">
        <v>178</v>
      </c>
      <c r="H7" s="11" t="s">
        <v>2</v>
      </c>
      <c r="I7" s="7">
        <v>178</v>
      </c>
      <c r="K7" s="2">
        <v>1</v>
      </c>
      <c r="L7" s="4">
        <f>SUMIF(Origin,K7,Flow)-SUMIF(Destination,K7,Flow)</f>
        <v>180.00000000001862</v>
      </c>
      <c r="M7" s="13" t="s">
        <v>2</v>
      </c>
      <c r="N7" s="7">
        <v>200</v>
      </c>
      <c r="O7" s="4"/>
      <c r="P7" s="4"/>
      <c r="Q7" s="4"/>
    </row>
    <row r="8" spans="1:17" x14ac:dyDescent="0.3">
      <c r="A8" s="2">
        <v>1</v>
      </c>
      <c r="B8" s="2">
        <v>4</v>
      </c>
      <c r="C8" s="7">
        <v>5</v>
      </c>
      <c r="D8" s="8"/>
      <c r="E8" s="7">
        <v>0</v>
      </c>
      <c r="F8" s="9" t="s">
        <v>2</v>
      </c>
      <c r="G8" s="10">
        <v>0</v>
      </c>
      <c r="H8" s="11" t="s">
        <v>2</v>
      </c>
      <c r="I8" s="7">
        <v>72</v>
      </c>
      <c r="K8" s="2">
        <v>2</v>
      </c>
      <c r="L8" s="14">
        <f>SUMIF(Origin,K8,Flow)-SUMIF(Destination,K8,Flow)</f>
        <v>300.00000000001842</v>
      </c>
      <c r="M8" s="11" t="s">
        <v>2</v>
      </c>
      <c r="N8" s="7">
        <v>300</v>
      </c>
      <c r="O8" s="4"/>
      <c r="P8" s="4"/>
      <c r="Q8" s="4"/>
    </row>
    <row r="9" spans="1:17" x14ac:dyDescent="0.3">
      <c r="A9" s="2">
        <v>1</v>
      </c>
      <c r="B9" s="2">
        <v>5</v>
      </c>
      <c r="C9" s="7">
        <v>5</v>
      </c>
      <c r="D9" s="8"/>
      <c r="E9" s="7">
        <v>0</v>
      </c>
      <c r="F9" s="9" t="s">
        <v>2</v>
      </c>
      <c r="G9" s="10">
        <v>31.000000000018606</v>
      </c>
      <c r="H9" s="11" t="s">
        <v>2</v>
      </c>
      <c r="I9" s="7">
        <v>50000</v>
      </c>
      <c r="K9" s="2">
        <v>3</v>
      </c>
      <c r="L9" s="4">
        <f>SUMIF(Origin,K9,Flow)-SUMIF(Destination,K9,Flow)</f>
        <v>100</v>
      </c>
      <c r="M9" s="11" t="s">
        <v>2</v>
      </c>
      <c r="N9" s="7">
        <v>100</v>
      </c>
      <c r="O9" s="4"/>
      <c r="P9" s="4"/>
      <c r="Q9" s="4"/>
    </row>
    <row r="10" spans="1:17" x14ac:dyDescent="0.3">
      <c r="A10" s="2">
        <v>1</v>
      </c>
      <c r="B10" s="2">
        <v>6</v>
      </c>
      <c r="C10" s="7">
        <v>20</v>
      </c>
      <c r="D10" s="8"/>
      <c r="E10" s="7">
        <v>0</v>
      </c>
      <c r="F10" s="9" t="s">
        <v>2</v>
      </c>
      <c r="G10" s="10">
        <v>0</v>
      </c>
      <c r="H10" s="11" t="s">
        <v>2</v>
      </c>
      <c r="I10" s="7">
        <v>50000</v>
      </c>
      <c r="P10" s="4"/>
      <c r="Q10" s="4"/>
    </row>
    <row r="11" spans="1:17" x14ac:dyDescent="0.3">
      <c r="A11" s="2">
        <v>1</v>
      </c>
      <c r="B11" s="2">
        <v>7</v>
      </c>
      <c r="C11" s="7">
        <v>20</v>
      </c>
      <c r="D11" s="8"/>
      <c r="E11" s="7">
        <v>0</v>
      </c>
      <c r="F11" s="9" t="s">
        <v>2</v>
      </c>
      <c r="G11" s="10">
        <v>0</v>
      </c>
      <c r="H11" s="11" t="s">
        <v>2</v>
      </c>
      <c r="I11" s="7">
        <v>95</v>
      </c>
      <c r="K11" s="2" t="s">
        <v>11</v>
      </c>
      <c r="P11" s="4"/>
      <c r="Q11" s="4"/>
    </row>
    <row r="12" spans="1:17" x14ac:dyDescent="0.3">
      <c r="A12" s="2">
        <v>2</v>
      </c>
      <c r="B12" s="2">
        <v>1</v>
      </c>
      <c r="C12" s="7">
        <v>9</v>
      </c>
      <c r="D12" s="8"/>
      <c r="E12" s="7">
        <v>0</v>
      </c>
      <c r="F12" s="9" t="s">
        <v>2</v>
      </c>
      <c r="G12" s="10">
        <v>0</v>
      </c>
      <c r="H12" s="11" t="s">
        <v>2</v>
      </c>
      <c r="I12" s="7">
        <v>80</v>
      </c>
      <c r="K12" s="5" t="s">
        <v>8</v>
      </c>
      <c r="L12" s="5" t="s">
        <v>19</v>
      </c>
      <c r="M12" s="5"/>
      <c r="N12" s="5" t="s">
        <v>9</v>
      </c>
      <c r="P12" s="4"/>
      <c r="Q12" s="4"/>
    </row>
    <row r="13" spans="1:17" x14ac:dyDescent="0.3">
      <c r="A13" s="2">
        <v>2</v>
      </c>
      <c r="B13" s="2">
        <v>3</v>
      </c>
      <c r="C13" s="7">
        <v>9</v>
      </c>
      <c r="D13" s="8"/>
      <c r="E13" s="7">
        <v>62</v>
      </c>
      <c r="F13" s="9" t="s">
        <v>2</v>
      </c>
      <c r="G13" s="10">
        <v>62</v>
      </c>
      <c r="H13" s="11" t="s">
        <v>2</v>
      </c>
      <c r="I13" s="7">
        <v>50000</v>
      </c>
      <c r="K13" s="2">
        <v>4</v>
      </c>
      <c r="L13" s="14">
        <f>SUMIF(Origin,K13,Flow)-SUMIF(Destination,K13,Flow)</f>
        <v>3.3082869776990265E-11</v>
      </c>
      <c r="M13" s="11" t="s">
        <v>1</v>
      </c>
      <c r="N13" s="15">
        <v>0</v>
      </c>
    </row>
    <row r="14" spans="1:17" x14ac:dyDescent="0.3">
      <c r="A14" s="2">
        <v>2</v>
      </c>
      <c r="B14" s="2">
        <v>4</v>
      </c>
      <c r="C14" s="7">
        <v>1</v>
      </c>
      <c r="D14" s="8"/>
      <c r="E14" s="7">
        <v>0</v>
      </c>
      <c r="F14" s="9" t="s">
        <v>2</v>
      </c>
      <c r="G14" s="10">
        <v>101.00000000001839</v>
      </c>
      <c r="H14" s="11" t="s">
        <v>2</v>
      </c>
      <c r="I14" s="7">
        <v>125</v>
      </c>
      <c r="K14" s="2">
        <v>5</v>
      </c>
      <c r="L14" s="14">
        <f>SUMIF(Origin,K14,Flow)-SUMIF(Destination,K14,Flow)</f>
        <v>-3.3367086871294305E-11</v>
      </c>
      <c r="M14" s="11" t="s">
        <v>1</v>
      </c>
      <c r="N14" s="15">
        <v>0</v>
      </c>
    </row>
    <row r="15" spans="1:17" x14ac:dyDescent="0.3">
      <c r="A15" s="2">
        <v>2</v>
      </c>
      <c r="B15" s="2">
        <v>5</v>
      </c>
      <c r="C15" s="7">
        <v>1</v>
      </c>
      <c r="D15" s="8"/>
      <c r="E15" s="7">
        <v>0</v>
      </c>
      <c r="F15" s="9" t="s">
        <v>2</v>
      </c>
      <c r="G15" s="10">
        <v>137</v>
      </c>
      <c r="H15" s="11" t="s">
        <v>2</v>
      </c>
      <c r="I15" s="7">
        <v>137</v>
      </c>
    </row>
    <row r="16" spans="1:17" x14ac:dyDescent="0.3">
      <c r="A16" s="2">
        <v>2</v>
      </c>
      <c r="B16" s="2">
        <v>6</v>
      </c>
      <c r="C16" s="7">
        <v>8</v>
      </c>
      <c r="D16" s="8"/>
      <c r="E16" s="7">
        <v>0</v>
      </c>
      <c r="F16" s="9" t="s">
        <v>2</v>
      </c>
      <c r="G16" s="10">
        <v>0</v>
      </c>
      <c r="H16" s="11" t="s">
        <v>2</v>
      </c>
      <c r="I16" s="7">
        <v>194</v>
      </c>
      <c r="K16" s="2" t="s">
        <v>12</v>
      </c>
    </row>
    <row r="17" spans="1:14" x14ac:dyDescent="0.3">
      <c r="A17" s="2">
        <v>2</v>
      </c>
      <c r="B17" s="2">
        <v>7</v>
      </c>
      <c r="C17" s="7">
        <v>15</v>
      </c>
      <c r="D17" s="8"/>
      <c r="E17" s="7">
        <v>0</v>
      </c>
      <c r="F17" s="9" t="s">
        <v>2</v>
      </c>
      <c r="G17" s="10">
        <v>0</v>
      </c>
      <c r="H17" s="11" t="s">
        <v>2</v>
      </c>
      <c r="I17" s="7">
        <v>50000</v>
      </c>
      <c r="K17" s="5" t="s">
        <v>8</v>
      </c>
      <c r="L17" s="5" t="s">
        <v>20</v>
      </c>
      <c r="M17" s="5"/>
      <c r="N17" s="5" t="s">
        <v>21</v>
      </c>
    </row>
    <row r="18" spans="1:14" x14ac:dyDescent="0.3">
      <c r="A18" s="2">
        <v>3</v>
      </c>
      <c r="B18" s="2">
        <v>1</v>
      </c>
      <c r="C18" s="7">
        <v>0.4</v>
      </c>
      <c r="D18" s="8"/>
      <c r="E18" s="7">
        <v>29</v>
      </c>
      <c r="F18" s="9" t="s">
        <v>2</v>
      </c>
      <c r="G18" s="10">
        <v>29</v>
      </c>
      <c r="H18" s="11" t="s">
        <v>2</v>
      </c>
      <c r="I18" s="7">
        <v>76</v>
      </c>
      <c r="K18" s="2">
        <v>6</v>
      </c>
      <c r="L18" s="4">
        <f>SUMIF(Destination,K18,Flow)-SUMIF(Origin,K18,Flow)</f>
        <v>400.00000000003672</v>
      </c>
      <c r="M18" s="11" t="s">
        <v>3</v>
      </c>
      <c r="N18" s="7">
        <v>400</v>
      </c>
    </row>
    <row r="19" spans="1:14" x14ac:dyDescent="0.3">
      <c r="A19" s="2">
        <v>3</v>
      </c>
      <c r="B19" s="2">
        <v>2</v>
      </c>
      <c r="C19" s="7">
        <v>8</v>
      </c>
      <c r="D19" s="8"/>
      <c r="E19" s="7">
        <v>0</v>
      </c>
      <c r="F19" s="9" t="s">
        <v>2</v>
      </c>
      <c r="G19" s="10">
        <v>0</v>
      </c>
      <c r="H19" s="11" t="s">
        <v>2</v>
      </c>
      <c r="I19" s="7">
        <v>50000</v>
      </c>
      <c r="K19" s="2">
        <v>7</v>
      </c>
      <c r="L19" s="4">
        <f>SUMIF(Destination,K19,Flow)-SUMIF(Origin,K19,Flow)</f>
        <v>180</v>
      </c>
      <c r="M19" s="11" t="s">
        <v>3</v>
      </c>
      <c r="N19" s="7">
        <v>180</v>
      </c>
    </row>
    <row r="20" spans="1:14" x14ac:dyDescent="0.3">
      <c r="A20" s="2">
        <v>3</v>
      </c>
      <c r="B20" s="2">
        <v>4</v>
      </c>
      <c r="C20" s="7">
        <v>1</v>
      </c>
      <c r="D20" s="8"/>
      <c r="E20" s="7">
        <v>27</v>
      </c>
      <c r="F20" s="9" t="s">
        <v>2</v>
      </c>
      <c r="G20" s="10">
        <v>155</v>
      </c>
      <c r="H20" s="11" t="s">
        <v>2</v>
      </c>
      <c r="I20" s="7">
        <v>50000</v>
      </c>
    </row>
    <row r="21" spans="1:14" x14ac:dyDescent="0.3">
      <c r="A21" s="2">
        <v>3</v>
      </c>
      <c r="B21" s="2">
        <v>5</v>
      </c>
      <c r="C21" s="7">
        <v>0.5</v>
      </c>
      <c r="D21" s="8"/>
      <c r="E21" s="7">
        <v>0</v>
      </c>
      <c r="F21" s="9" t="s">
        <v>2</v>
      </c>
      <c r="G21" s="10">
        <v>82</v>
      </c>
      <c r="H21" s="11" t="s">
        <v>2</v>
      </c>
      <c r="I21" s="7">
        <v>82</v>
      </c>
    </row>
    <row r="22" spans="1:14" x14ac:dyDescent="0.3">
      <c r="A22" s="2">
        <v>3</v>
      </c>
      <c r="B22" s="2">
        <v>6</v>
      </c>
      <c r="C22" s="7">
        <v>10</v>
      </c>
      <c r="D22" s="8"/>
      <c r="E22" s="7">
        <v>6</v>
      </c>
      <c r="F22" s="9" t="s">
        <v>2</v>
      </c>
      <c r="G22" s="10">
        <v>6</v>
      </c>
      <c r="H22" s="11" t="s">
        <v>2</v>
      </c>
      <c r="I22" s="7">
        <v>50000</v>
      </c>
    </row>
    <row r="23" spans="1:14" x14ac:dyDescent="0.3">
      <c r="A23" s="2">
        <v>3</v>
      </c>
      <c r="B23" s="2">
        <v>7</v>
      </c>
      <c r="C23" s="7">
        <v>12</v>
      </c>
      <c r="D23" s="8"/>
      <c r="E23" s="7">
        <v>68</v>
      </c>
      <c r="F23" s="9" t="s">
        <v>2</v>
      </c>
      <c r="G23" s="10">
        <v>68</v>
      </c>
      <c r="H23" s="11" t="s">
        <v>2</v>
      </c>
      <c r="I23" s="7">
        <v>118</v>
      </c>
    </row>
    <row r="24" spans="1:14" x14ac:dyDescent="0.3">
      <c r="A24" s="2">
        <v>4</v>
      </c>
      <c r="B24" s="2">
        <v>5</v>
      </c>
      <c r="C24" s="7">
        <v>1.2</v>
      </c>
      <c r="D24" s="8"/>
      <c r="E24" s="7">
        <v>0</v>
      </c>
      <c r="F24" s="9" t="s">
        <v>2</v>
      </c>
      <c r="G24" s="10">
        <v>0</v>
      </c>
      <c r="H24" s="11" t="s">
        <v>2</v>
      </c>
      <c r="I24" s="7">
        <v>156</v>
      </c>
    </row>
    <row r="25" spans="1:14" x14ac:dyDescent="0.3">
      <c r="A25" s="2">
        <v>4</v>
      </c>
      <c r="B25" s="2">
        <v>6</v>
      </c>
      <c r="C25" s="7">
        <v>2</v>
      </c>
      <c r="D25" s="8"/>
      <c r="E25" s="7">
        <v>0</v>
      </c>
      <c r="F25" s="9" t="s">
        <v>2</v>
      </c>
      <c r="G25" s="10">
        <v>256.0000000000515</v>
      </c>
      <c r="H25" s="11" t="s">
        <v>2</v>
      </c>
      <c r="I25" s="7">
        <v>50000</v>
      </c>
    </row>
    <row r="26" spans="1:14" x14ac:dyDescent="0.3">
      <c r="A26" s="2">
        <v>4</v>
      </c>
      <c r="B26" s="2">
        <v>7</v>
      </c>
      <c r="C26" s="7">
        <v>12</v>
      </c>
      <c r="D26" s="8"/>
      <c r="E26" s="7">
        <v>0</v>
      </c>
      <c r="F26" s="9" t="s">
        <v>2</v>
      </c>
      <c r="G26" s="10">
        <v>0</v>
      </c>
      <c r="H26" s="11" t="s">
        <v>2</v>
      </c>
      <c r="I26" s="7">
        <v>136</v>
      </c>
    </row>
    <row r="27" spans="1:14" x14ac:dyDescent="0.3">
      <c r="A27" s="2">
        <v>5</v>
      </c>
      <c r="B27" s="2">
        <v>4</v>
      </c>
      <c r="C27" s="7">
        <v>0.8</v>
      </c>
      <c r="D27" s="8"/>
      <c r="E27" s="7">
        <v>0</v>
      </c>
      <c r="F27" s="9" t="s">
        <v>2</v>
      </c>
      <c r="G27" s="10">
        <v>0</v>
      </c>
      <c r="H27" s="11" t="s">
        <v>2</v>
      </c>
      <c r="I27" s="7">
        <v>50000</v>
      </c>
    </row>
    <row r="28" spans="1:14" x14ac:dyDescent="0.3">
      <c r="A28" s="2">
        <v>5</v>
      </c>
      <c r="B28" s="2">
        <v>6</v>
      </c>
      <c r="C28" s="7">
        <v>2</v>
      </c>
      <c r="D28" s="8"/>
      <c r="E28" s="7">
        <v>85</v>
      </c>
      <c r="F28" s="9" t="s">
        <v>2</v>
      </c>
      <c r="G28" s="10">
        <v>249.99999999998525</v>
      </c>
      <c r="H28" s="11" t="s">
        <v>2</v>
      </c>
      <c r="I28" s="7">
        <v>250</v>
      </c>
    </row>
    <row r="29" spans="1:14" x14ac:dyDescent="0.3">
      <c r="A29" s="2">
        <v>5</v>
      </c>
      <c r="B29" s="2">
        <v>7</v>
      </c>
      <c r="C29" s="7">
        <v>12</v>
      </c>
      <c r="D29" s="8"/>
      <c r="E29" s="7">
        <v>0</v>
      </c>
      <c r="F29" s="9" t="s">
        <v>2</v>
      </c>
      <c r="G29" s="10">
        <v>0</v>
      </c>
      <c r="H29" s="11" t="s">
        <v>2</v>
      </c>
      <c r="I29" s="7">
        <v>50000</v>
      </c>
    </row>
    <row r="30" spans="1:14" x14ac:dyDescent="0.3">
      <c r="A30" s="2">
        <v>6</v>
      </c>
      <c r="B30" s="2">
        <v>7</v>
      </c>
      <c r="C30" s="7">
        <v>1</v>
      </c>
      <c r="D30" s="8"/>
      <c r="E30" s="7">
        <v>0</v>
      </c>
      <c r="F30" s="9" t="s">
        <v>2</v>
      </c>
      <c r="G30" s="10">
        <v>198</v>
      </c>
      <c r="H30" s="11" t="s">
        <v>2</v>
      </c>
      <c r="I30" s="7">
        <v>50000</v>
      </c>
    </row>
    <row r="31" spans="1:14" x14ac:dyDescent="0.3">
      <c r="A31" s="2">
        <v>7</v>
      </c>
      <c r="B31" s="2">
        <v>6</v>
      </c>
      <c r="C31" s="7">
        <v>7</v>
      </c>
      <c r="D31" s="8"/>
      <c r="E31" s="7">
        <v>86</v>
      </c>
      <c r="F31" s="9" t="s">
        <v>2</v>
      </c>
      <c r="G31" s="10">
        <v>86</v>
      </c>
      <c r="H31" s="11" t="s">
        <v>2</v>
      </c>
      <c r="I31" s="7">
        <v>110</v>
      </c>
    </row>
    <row r="33" spans="1:2" x14ac:dyDescent="0.3">
      <c r="A33" s="1" t="s">
        <v>23</v>
      </c>
    </row>
    <row r="34" spans="1:2" x14ac:dyDescent="0.3">
      <c r="A34" s="2" t="s">
        <v>0</v>
      </c>
      <c r="B34" s="16">
        <f>SUMPRODUCT(Unit_Cost,Flow)</f>
        <v>4380.6000000001841</v>
      </c>
    </row>
  </sheetData>
  <phoneticPr fontId="0" type="noConversion"/>
  <printOptions headings="1" gridLines="1" gridLinesSet="0"/>
  <pageMargins left="0.75" right="0.75" top="1" bottom="1" header="0.5" footer="0.5"/>
  <pageSetup scale="57"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13</vt:i4>
      </vt:variant>
    </vt:vector>
  </HeadingPairs>
  <TitlesOfParts>
    <vt:vector size="14" baseType="lpstr">
      <vt:lpstr>Model</vt:lpstr>
      <vt:lpstr>Arc_Capacity</vt:lpstr>
      <vt:lpstr>Customer_demand</vt:lpstr>
      <vt:lpstr>Customer_net_inflow</vt:lpstr>
      <vt:lpstr>Destination</vt:lpstr>
      <vt:lpstr>Flow</vt:lpstr>
      <vt:lpstr>Lower_bound</vt:lpstr>
      <vt:lpstr>Origin</vt:lpstr>
      <vt:lpstr>Plant_capacity</vt:lpstr>
      <vt:lpstr>Plant_net_outflow</vt:lpstr>
      <vt:lpstr>Model!Print_Area</vt:lpstr>
      <vt:lpstr>Total_cost</vt:lpstr>
      <vt:lpstr>Unit_Cost</vt:lpstr>
      <vt:lpstr>Warehouse_net_outflow</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2003-02-15T20:35:25Z</cp:lastPrinted>
  <dcterms:created xsi:type="dcterms:W3CDTF">1997-08-23T19:50:40Z</dcterms:created>
  <dcterms:modified xsi:type="dcterms:W3CDTF">2014-03-10T13:42:07Z</dcterms:modified>
</cp:coreProperties>
</file>